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\Desktop\"/>
    </mc:Choice>
  </mc:AlternateContent>
  <workbookProtection workbookAlgorithmName="SHA-512" workbookHashValue="BinPJnL/Fog8bIFauj4oV4dO+hEyPouOZK8F/o+MoQ7lfJvqEWR7AWeSXVdyN0Knash/Ep1MeivLdy/GAjR0lA==" workbookSaltValue="mQfOZJWZbBLxMbSNvit2XA==" workbookSpinCount="100000" lockStructure="1"/>
  <bookViews>
    <workbookView xWindow="0" yWindow="0" windowWidth="21600" windowHeight="9880"/>
  </bookViews>
  <sheets>
    <sheet name="Foglio1" sheetId="1" r:id="rId1"/>
    <sheet name="Foglio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15" i="2"/>
  <c r="B16" i="2"/>
  <c r="I10" i="2" s="1"/>
  <c r="B14" i="2"/>
  <c r="B21" i="2" s="1"/>
  <c r="B13" i="2"/>
  <c r="B20" i="2" s="1"/>
  <c r="F18" i="1"/>
  <c r="F20" i="1"/>
  <c r="F19" i="1"/>
  <c r="F23" i="1"/>
  <c r="B21" i="1"/>
  <c r="B19" i="2" l="1"/>
  <c r="B23" i="2" s="1"/>
  <c r="B37" i="2" l="1"/>
  <c r="B28" i="2"/>
  <c r="B29" i="2"/>
  <c r="B30" i="2"/>
  <c r="B31" i="2"/>
  <c r="B32" i="2"/>
  <c r="B33" i="2"/>
  <c r="B27" i="2"/>
  <c r="G39" i="1"/>
  <c r="G38" i="1"/>
  <c r="B39" i="1"/>
  <c r="A34" i="2" s="1"/>
  <c r="B34" i="2" s="1"/>
  <c r="B38" i="1"/>
  <c r="A33" i="2" s="1"/>
  <c r="B36" i="2" l="1"/>
  <c r="B39" i="2" s="1"/>
  <c r="G34" i="1"/>
  <c r="G35" i="1"/>
  <c r="G36" i="1"/>
  <c r="G37" i="1"/>
  <c r="G33" i="1"/>
  <c r="F32" i="1"/>
  <c r="G27" i="1"/>
  <c r="G28" i="1"/>
  <c r="G29" i="1"/>
  <c r="G26" i="1"/>
  <c r="D45" i="1" l="1"/>
</calcChain>
</file>

<file path=xl/sharedStrings.xml><?xml version="1.0" encoding="utf-8"?>
<sst xmlns="http://schemas.openxmlformats.org/spreadsheetml/2006/main" count="104" uniqueCount="86">
  <si>
    <t>Partenza</t>
  </si>
  <si>
    <t>Informazioni di viaggio</t>
  </si>
  <si>
    <t>Crash Test</t>
  </si>
  <si>
    <t>Ritorno</t>
  </si>
  <si>
    <t>Data</t>
  </si>
  <si>
    <t>Luogo</t>
  </si>
  <si>
    <t>Orario</t>
  </si>
  <si>
    <t>Verona</t>
  </si>
  <si>
    <t>Linz</t>
  </si>
  <si>
    <t>09:00-18:00</t>
  </si>
  <si>
    <t>Modulo di adesione</t>
  </si>
  <si>
    <t>Giornata di Crash Test organizzata dalla DSD ad Allhaming (Linz) - Aprile 2017</t>
  </si>
  <si>
    <t>Vi chiediamo di compilare e inviare questo modulo quale conferma della vostra partecipazione alla giornata di crashtest</t>
  </si>
  <si>
    <t>Effettuo l'iscrizione come</t>
  </si>
  <si>
    <t>Nome</t>
  </si>
  <si>
    <t>Cognome</t>
  </si>
  <si>
    <t>Email</t>
  </si>
  <si>
    <t>Cellulare</t>
  </si>
  <si>
    <t>Tipo di fattura</t>
  </si>
  <si>
    <t>Intestazione</t>
  </si>
  <si>
    <t>Via / Piazza e num civ.</t>
  </si>
  <si>
    <t>CAP</t>
  </si>
  <si>
    <t>Città</t>
  </si>
  <si>
    <t>Provincia</t>
  </si>
  <si>
    <t>Causale</t>
  </si>
  <si>
    <t>IBAN</t>
  </si>
  <si>
    <t>↓</t>
  </si>
  <si>
    <t>Intestatario Conto</t>
  </si>
  <si>
    <t>Socio AICIS</t>
  </si>
  <si>
    <r>
      <rPr>
        <b/>
        <sz val="14"/>
        <color theme="1"/>
        <rFont val="Calibri"/>
        <family val="2"/>
        <scheme val="minor"/>
      </rPr>
      <t>Fase 2</t>
    </r>
    <r>
      <rPr>
        <b/>
        <sz val="11"/>
        <color theme="1"/>
        <rFont val="Calibri"/>
        <family val="2"/>
        <scheme val="minor"/>
      </rPr>
      <t xml:space="preserve"> - Indicare se si è soci ASAIS-EVU ITALIA o soci AICIS o Possessori di Licenza PC-Crash</t>
    </r>
  </si>
  <si>
    <t>Socio ASAIS-EVU ITALIA</t>
  </si>
  <si>
    <t>Possessore Licenza di PC-Crash</t>
  </si>
  <si>
    <t>Nessuna delle precedenti</t>
  </si>
  <si>
    <r>
      <rPr>
        <b/>
        <sz val="14"/>
        <color theme="1"/>
        <rFont val="Calibri"/>
        <family val="2"/>
        <scheme val="minor"/>
      </rPr>
      <t>Fase 3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- Indicare i dati del partecipante</t>
    </r>
  </si>
  <si>
    <r>
      <rPr>
        <b/>
        <sz val="14"/>
        <color theme="1"/>
        <rFont val="Calibri"/>
        <family val="2"/>
        <scheme val="minor"/>
      </rPr>
      <t>Fase 4</t>
    </r>
    <r>
      <rPr>
        <b/>
        <sz val="11"/>
        <color theme="1"/>
        <rFont val="Calibri"/>
        <family val="2"/>
        <scheme val="minor"/>
      </rPr>
      <t xml:space="preserve"> - Indicare i dati per la fatturazione</t>
    </r>
  </si>
  <si>
    <r>
      <rPr>
        <b/>
        <sz val="14"/>
        <color theme="1"/>
        <rFont val="Calibri"/>
        <family val="2"/>
        <scheme val="minor"/>
      </rPr>
      <t xml:space="preserve">Fase 5 </t>
    </r>
    <r>
      <rPr>
        <b/>
        <sz val="11"/>
        <color theme="1"/>
        <rFont val="Calibri"/>
        <family val="2"/>
        <scheme val="minor"/>
      </rPr>
      <t>- Regolarizzare la quota di iscrizione</t>
    </r>
  </si>
  <si>
    <r>
      <rPr>
        <b/>
        <sz val="11"/>
        <color theme="1"/>
        <rFont val="Calibri"/>
        <family val="2"/>
        <scheme val="minor"/>
      </rPr>
      <t xml:space="preserve">New Gordon Viaggi </t>
    </r>
    <r>
      <rPr>
        <sz val="11"/>
        <color theme="1"/>
        <rFont val="Calibri"/>
        <family val="2"/>
        <scheme val="minor"/>
      </rPr>
      <t>- Via Legnago, 35 37134 Verona (VR)     Tel 045 82 04 898      Email: info@gordonviaggi.it      P.I.04227980234</t>
    </r>
  </si>
  <si>
    <t>scelta</t>
  </si>
  <si>
    <t>viaggio</t>
  </si>
  <si>
    <t>test</t>
  </si>
  <si>
    <t>bonifico</t>
  </si>
  <si>
    <t>New Gordon Viaggi</t>
  </si>
  <si>
    <t>Importo bonifico</t>
  </si>
  <si>
    <t>dati fatt</t>
  </si>
  <si>
    <t>ok</t>
  </si>
  <si>
    <t>somma</t>
  </si>
  <si>
    <t>check</t>
  </si>
  <si>
    <t>Istruzioni</t>
  </si>
  <si>
    <t>Fase 1</t>
  </si>
  <si>
    <t>Fase 2</t>
  </si>
  <si>
    <t>Indicare se si è Soci Aicis o Soci ASAIS-EVU ITALIA o</t>
  </si>
  <si>
    <t>Indicare i dati del Partecipante</t>
  </si>
  <si>
    <t>Fase 4</t>
  </si>
  <si>
    <t>Indicare i dati per la fatturazione, indicando anche il tipo</t>
  </si>
  <si>
    <t>di Soggetto a cui intestare la fattura.</t>
  </si>
  <si>
    <t>Intestazione Fattura</t>
  </si>
  <si>
    <t>Fase 5</t>
  </si>
  <si>
    <t>Inviare il modulo compilato e la contabile del bonifico</t>
  </si>
  <si>
    <t>all'indirizzo email:</t>
  </si>
  <si>
    <t>info@gordonviaggi.it</t>
  </si>
  <si>
    <t>Effettuare il bonifico con i dati indicati qui a sinistra.</t>
  </si>
  <si>
    <t>Compilare il form indicando i dati richiesti nelle varie fasi (5 in totale)</t>
  </si>
  <si>
    <r>
      <rPr>
        <b/>
        <sz val="14"/>
        <color theme="1"/>
        <rFont val="Calibri"/>
        <family val="2"/>
        <scheme val="minor"/>
      </rPr>
      <t>Fase 1</t>
    </r>
    <r>
      <rPr>
        <b/>
        <sz val="11"/>
        <color theme="1"/>
        <rFont val="Calibri"/>
        <family val="2"/>
        <scheme val="minor"/>
      </rPr>
      <t xml:space="preserve"> - Indicare i servizi richiesti</t>
    </r>
  </si>
  <si>
    <t>Viaggio</t>
  </si>
  <si>
    <t>Trasporto Verona&lt;-&gt;Linz A/R</t>
  </si>
  <si>
    <t>Pernottamento</t>
  </si>
  <si>
    <t>Iscrizione prove di crash-test</t>
  </si>
  <si>
    <t>Indicare l'elenco dei servizi richiesti</t>
  </si>
  <si>
    <r>
      <t xml:space="preserve">        - </t>
    </r>
    <r>
      <rPr>
        <b/>
        <sz val="11"/>
        <color theme="1"/>
        <rFont val="Calibri"/>
        <family val="2"/>
        <scheme val="minor"/>
      </rPr>
      <t>"Trasporto Verona&lt;-&gt;Linz A/R"</t>
    </r>
    <r>
      <rPr>
        <sz val="11"/>
        <color theme="1"/>
        <rFont val="Calibri"/>
        <family val="2"/>
        <scheme val="minor"/>
      </rPr>
      <t xml:space="preserve"> --&gt; indicare se si vuole usufruire o meno del viaggio organizzato</t>
    </r>
  </si>
  <si>
    <r>
      <t xml:space="preserve">        - </t>
    </r>
    <r>
      <rPr>
        <b/>
        <sz val="11"/>
        <color theme="1"/>
        <rFont val="Calibri"/>
        <family val="2"/>
        <scheme val="minor"/>
      </rPr>
      <t>"Pernottamento"</t>
    </r>
    <r>
      <rPr>
        <sz val="11"/>
        <color theme="1"/>
        <rFont val="Calibri"/>
        <family val="2"/>
        <scheme val="minor"/>
      </rPr>
      <t xml:space="preserve"> --&gt; indicare se si richiede camera doppia o singola, solo colazione o mezza pensione</t>
    </r>
  </si>
  <si>
    <r>
      <t xml:space="preserve">        - </t>
    </r>
    <r>
      <rPr>
        <b/>
        <sz val="11"/>
        <color theme="1"/>
        <rFont val="Calibri"/>
        <family val="2"/>
        <scheme val="minor"/>
      </rPr>
      <t>"Iscrizione prove di crash"</t>
    </r>
    <r>
      <rPr>
        <sz val="11"/>
        <color theme="1"/>
        <rFont val="Calibri"/>
        <family val="2"/>
        <scheme val="minor"/>
      </rPr>
      <t xml:space="preserve"> --&gt; Indicare se si è interessati o meno a iscriversi alla Giornata di Crash Test</t>
    </r>
  </si>
  <si>
    <t>No</t>
  </si>
  <si>
    <t>Non richiesto</t>
  </si>
  <si>
    <t>pernottamento</t>
  </si>
  <si>
    <t>prezzi</t>
  </si>
  <si>
    <t>camera</t>
  </si>
  <si>
    <t>tipo test</t>
  </si>
  <si>
    <t>dati</t>
  </si>
  <si>
    <t>Camera Singola mezza pensione (€260)</t>
  </si>
  <si>
    <t>Camera Doppia mezza pensione (€190)</t>
  </si>
  <si>
    <t>Camera Singola con solo prima colazione (€195)</t>
  </si>
  <si>
    <t>Camera Doppia con solo prima colazione (€125)</t>
  </si>
  <si>
    <t>Sì (€125)</t>
  </si>
  <si>
    <t>Sì (€150 quota piena, €75 quota agevolata)</t>
  </si>
  <si>
    <t>Possessori di una Licenza PC-Crash, per usufruire della quota di iscrizione ai crash-test agevolata</t>
  </si>
  <si>
    <t>IT47L0831511700000010015977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</si>
</sst>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name val="Calibri"/>
      <family val="2"/>
      <scheme val="minor"/>
    </font>
    <font>
      <sz val="11"/>
      <color theme="9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0" fillId="3" borderId="0" xfId="0" applyFill="1"/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0" fillId="3" borderId="0" xfId="0" applyFill="1" applyAlignment="1">
      <alignment horizontal="left"/>
    </xf>
    <xf numFmtId="0" fontId="0" fillId="0" borderId="0" xfId="0" applyFill="1"/>
    <xf numFmtId="0" fontId="12" fillId="3" borderId="0" xfId="0" quotePrefix="1" applyFont="1" applyFill="1" applyAlignment="1">
      <alignment horizontal="right"/>
    </xf>
    <xf numFmtId="0" fontId="0" fillId="3" borderId="2" xfId="0" applyFill="1" applyBorder="1"/>
    <xf numFmtId="0" fontId="2" fillId="3" borderId="0" xfId="0" applyFont="1" applyFill="1"/>
    <xf numFmtId="0" fontId="13" fillId="3" borderId="2" xfId="0" applyFont="1" applyFill="1" applyBorder="1" applyAlignment="1"/>
    <xf numFmtId="0" fontId="13" fillId="3" borderId="0" xfId="0" applyFont="1" applyFill="1" applyBorder="1" applyAlignment="1"/>
    <xf numFmtId="0" fontId="10" fillId="3" borderId="0" xfId="0" applyFont="1" applyFill="1"/>
    <xf numFmtId="0" fontId="0" fillId="3" borderId="0" xfId="0" applyFill="1" applyBorder="1"/>
    <xf numFmtId="0" fontId="2" fillId="3" borderId="0" xfId="0" applyFont="1" applyFill="1" applyBorder="1"/>
    <xf numFmtId="0" fontId="14" fillId="3" borderId="0" xfId="1" applyFill="1" applyBorder="1"/>
    <xf numFmtId="0" fontId="1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0" fillId="3" borderId="0" xfId="0" applyNumberFormat="1" applyFill="1" applyAlignment="1">
      <alignment horizontal="left"/>
    </xf>
    <xf numFmtId="49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165" fontId="0" fillId="3" borderId="0" xfId="0" applyNumberFormat="1" applyFill="1" applyAlignment="1">
      <alignment horizontal="left"/>
    </xf>
    <xf numFmtId="0" fontId="0" fillId="3" borderId="1" xfId="0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0" fontId="1" fillId="5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49" fontId="0" fillId="3" borderId="0" xfId="0" applyNumberFormat="1" applyFill="1" applyBorder="1" applyAlignment="1" applyProtection="1">
      <alignment horizontal="center"/>
      <protection locked="0"/>
    </xf>
    <xf numFmtId="49" fontId="14" fillId="3" borderId="0" xfId="1" applyNumberFormat="1" applyFill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49" fontId="0" fillId="0" borderId="0" xfId="0" applyNumberFormat="1" applyBorder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center"/>
    </xf>
  </cellXfs>
  <cellStyles count="2">
    <cellStyle name="Collegamento ipertestuale" xfId="1" builtinId="8"/>
    <cellStyle name="Normale" xfId="0" builtinId="0"/>
  </cellStyles>
  <dxfs count="44"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  <dxf>
      <font>
        <color theme="0" tint="-0.24994659260841701"/>
      </font>
      <fill>
        <patternFill>
          <fgColor theme="0" tint="-0.24994659260841701"/>
          <bgColor theme="0" tint="-0.24994659260841701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</border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9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ont>
        <color theme="9"/>
      </font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1457326</xdr:colOff>
      <xdr:row>0</xdr:row>
      <xdr:rowOff>0</xdr:rowOff>
    </xdr:from>
    <xdr:to>
      <xdr:col>4</xdr:col>
      <xdr:colOff>1062038</xdr:colOff>
      <xdr:row>5</xdr:row>
      <xdr:rowOff>28575</xdr:rowOff>
    </xdr:to>
    <xdr:pic>
      <xdr:nvPicPr>
        <xdr:cNvPr id="2" name="Picture 19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6639" y="0"/>
          <a:ext cx="1262062" cy="89535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ordonviagg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9"/>
  <sheetViews>
    <sheetView tabSelected="1" workbookViewId="0">
      <selection activeCell="D39" sqref="D39:F39"/>
    </sheetView>
  </sheetViews>
  <sheetFormatPr defaultRowHeight="14.5" x14ac:dyDescent="0.35"/>
  <cols>
    <col min="1" max="1" width="4.1796875" customWidth="1"/>
    <col min="2" max="2" width="8.90625" customWidth="1"/>
    <col min="3" max="3" width="16.6328125" customWidth="1"/>
    <col min="4" max="4" width="23.1796875" customWidth="1"/>
    <col min="5" max="5" width="22" customWidth="1"/>
    <col min="6" max="6" width="23.453125" customWidth="1"/>
    <col min="7" max="8" width="9.08984375" customWidth="1"/>
    <col min="9" max="9" width="4.36328125" customWidth="1"/>
    <col min="10" max="10" width="1.81640625" customWidth="1"/>
    <col min="11" max="11" width="55.81640625" customWidth="1"/>
    <col min="12" max="12" width="4.6328125" customWidth="1"/>
  </cols>
  <sheetData>
    <row r="1" spans="1:31" x14ac:dyDescent="0.35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35">
      <c r="A2" s="1"/>
      <c r="B2" s="1"/>
      <c r="C2" s="1"/>
      <c r="D2" s="1"/>
      <c r="E2" s="1"/>
      <c r="F2" s="1"/>
      <c r="G2" s="1"/>
      <c r="H2" s="1"/>
      <c r="I2" s="1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1" x14ac:dyDescent="0.5">
      <c r="A3" s="1"/>
      <c r="B3" s="1"/>
      <c r="C3" s="1"/>
      <c r="D3" s="1"/>
      <c r="E3" s="1"/>
      <c r="F3" s="1"/>
      <c r="G3" s="1"/>
      <c r="H3" s="1"/>
      <c r="I3" s="1"/>
      <c r="J3" s="16"/>
      <c r="K3" s="22" t="s">
        <v>47</v>
      </c>
      <c r="L3" s="17"/>
      <c r="M3" s="17"/>
      <c r="N3" s="17"/>
      <c r="O3" s="17"/>
      <c r="P3" s="1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4.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5">
      <c r="A5" s="1"/>
      <c r="B5" s="1"/>
      <c r="C5" s="1"/>
      <c r="D5" s="1"/>
      <c r="E5" s="1"/>
      <c r="F5" s="1"/>
      <c r="G5" s="1"/>
      <c r="H5" s="1"/>
      <c r="I5" s="1"/>
      <c r="J5" s="14"/>
      <c r="K5" s="1" t="s">
        <v>61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1" x14ac:dyDescent="0.5">
      <c r="A6" s="1"/>
      <c r="B6" s="45" t="s">
        <v>11</v>
      </c>
      <c r="C6" s="45"/>
      <c r="D6" s="45"/>
      <c r="E6" s="45"/>
      <c r="F6" s="45"/>
      <c r="G6" s="45"/>
      <c r="H6" s="45"/>
      <c r="I6" s="1"/>
      <c r="J6" s="14"/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1" x14ac:dyDescent="0.5">
      <c r="A7" s="1"/>
      <c r="B7" s="46" t="s">
        <v>1</v>
      </c>
      <c r="C7" s="46"/>
      <c r="D7" s="46"/>
      <c r="E7" s="46"/>
      <c r="F7" s="46"/>
      <c r="G7" s="46"/>
      <c r="H7" s="46"/>
      <c r="I7" s="1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6.75" customHeight="1" x14ac:dyDescent="0.5">
      <c r="A8" s="1"/>
      <c r="B8" s="7"/>
      <c r="C8" s="7"/>
      <c r="D8" s="7"/>
      <c r="E8" s="7"/>
      <c r="F8" s="7"/>
      <c r="G8" s="7"/>
      <c r="H8" s="7"/>
      <c r="I8" s="1"/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35">
      <c r="A9" s="1"/>
      <c r="B9" s="1"/>
      <c r="C9" s="1"/>
      <c r="D9" s="5" t="s">
        <v>0</v>
      </c>
      <c r="E9" s="5" t="s">
        <v>2</v>
      </c>
      <c r="F9" s="5" t="s">
        <v>3</v>
      </c>
      <c r="G9" s="1"/>
      <c r="H9" s="1"/>
      <c r="I9" s="1"/>
      <c r="J9" s="14"/>
      <c r="K9" s="1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35">
      <c r="A10" s="1"/>
      <c r="B10" s="1"/>
      <c r="C10" s="6" t="s">
        <v>4</v>
      </c>
      <c r="D10" s="2">
        <v>42834</v>
      </c>
      <c r="E10" s="2">
        <v>42835</v>
      </c>
      <c r="F10" s="2">
        <v>42836</v>
      </c>
      <c r="G10" s="1"/>
      <c r="H10" s="1"/>
      <c r="I10" s="1"/>
      <c r="J10" s="14"/>
      <c r="K10" s="15"/>
      <c r="L10" s="1"/>
      <c r="M10" s="1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35">
      <c r="A11" s="1"/>
      <c r="B11" s="1"/>
      <c r="C11" s="6" t="s">
        <v>5</v>
      </c>
      <c r="D11" s="3" t="s">
        <v>7</v>
      </c>
      <c r="E11" s="3" t="s">
        <v>8</v>
      </c>
      <c r="F11" s="3" t="s">
        <v>7</v>
      </c>
      <c r="G11" s="1"/>
      <c r="H11" s="1"/>
      <c r="I11" s="1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35">
      <c r="A12" s="1"/>
      <c r="B12" s="1"/>
      <c r="C12" s="6" t="s">
        <v>6</v>
      </c>
      <c r="D12" s="4">
        <v>0.41666666666666669</v>
      </c>
      <c r="E12" s="3" t="s">
        <v>9</v>
      </c>
      <c r="F12" s="4">
        <v>0.70833333333333337</v>
      </c>
      <c r="G12" s="1"/>
      <c r="H12" s="1"/>
      <c r="I12" s="1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35">
      <c r="A13" s="1"/>
      <c r="B13" s="1"/>
      <c r="C13" s="1"/>
      <c r="D13" s="1"/>
      <c r="E13" s="1"/>
      <c r="F13" s="1"/>
      <c r="G13" s="1"/>
      <c r="H13" s="1"/>
      <c r="I13" s="1"/>
      <c r="J13" s="14"/>
      <c r="K13" s="23"/>
      <c r="L13" s="1"/>
      <c r="M13" s="1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8.5" x14ac:dyDescent="0.45">
      <c r="A14" s="1"/>
      <c r="B14" s="40" t="s">
        <v>10</v>
      </c>
      <c r="C14" s="40"/>
      <c r="D14" s="40"/>
      <c r="E14" s="40"/>
      <c r="F14" s="40"/>
      <c r="G14" s="40"/>
      <c r="H14" s="40"/>
      <c r="I14" s="1"/>
      <c r="J14" s="14"/>
      <c r="K14" s="15" t="s">
        <v>48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35">
      <c r="A15" s="1"/>
      <c r="B15" s="48" t="s">
        <v>12</v>
      </c>
      <c r="C15" s="48"/>
      <c r="D15" s="48"/>
      <c r="E15" s="48"/>
      <c r="F15" s="48"/>
      <c r="G15" s="48"/>
      <c r="H15" s="48"/>
      <c r="I15" s="1"/>
      <c r="J15" s="14"/>
      <c r="K15" s="1" t="s">
        <v>67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6.4" customHeight="1" x14ac:dyDescent="0.35">
      <c r="A16" s="1"/>
      <c r="B16" s="8"/>
      <c r="C16" s="8"/>
      <c r="D16" s="8"/>
      <c r="E16" s="8"/>
      <c r="F16" s="8"/>
      <c r="G16" s="8"/>
      <c r="H16" s="8"/>
      <c r="I16" s="1"/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8.5" x14ac:dyDescent="0.45">
      <c r="A17" s="1"/>
      <c r="B17" s="49" t="s">
        <v>62</v>
      </c>
      <c r="C17" s="49"/>
      <c r="D17" s="49"/>
      <c r="E17" s="49"/>
      <c r="F17" s="49"/>
      <c r="G17" s="49"/>
      <c r="H17" s="49"/>
      <c r="I17" s="9"/>
      <c r="J17" s="14"/>
      <c r="K17" s="23" t="s">
        <v>68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35">
      <c r="A18" s="1"/>
      <c r="B18" s="52" t="s">
        <v>64</v>
      </c>
      <c r="C18" s="52"/>
      <c r="D18" s="44"/>
      <c r="E18" s="44"/>
      <c r="F18" s="35" t="str">
        <f>IF(D18="","&lt;-- scegliere dal menù a tendina (click per aprire)","OK")</f>
        <v>&lt;-- scegliere dal menù a tendina (click per aprire)</v>
      </c>
      <c r="G18" s="35"/>
      <c r="H18" s="35"/>
      <c r="I18" s="9"/>
      <c r="J18" s="14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35">
      <c r="A19" s="1"/>
      <c r="B19" s="52" t="s">
        <v>65</v>
      </c>
      <c r="C19" s="52"/>
      <c r="D19" s="44"/>
      <c r="E19" s="44"/>
      <c r="F19" s="35" t="str">
        <f>IF(D19="","&lt;-- scegliere dal menù a tendina (click per aprire)","OK")</f>
        <v>&lt;-- scegliere dal menù a tendina (click per aprire)</v>
      </c>
      <c r="G19" s="35"/>
      <c r="H19" s="35"/>
      <c r="I19" s="9"/>
      <c r="J19" s="14"/>
      <c r="K19" s="23" t="s">
        <v>69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35">
      <c r="A20" s="1"/>
      <c r="B20" s="52" t="s">
        <v>66</v>
      </c>
      <c r="C20" s="52"/>
      <c r="D20" s="44"/>
      <c r="E20" s="44"/>
      <c r="F20" s="35" t="str">
        <f>IF(D20="","&lt;-- scegliere dal menù a tendina (click per aprire)","OK")</f>
        <v>&lt;-- scegliere dal menù a tendina (click per aprire)</v>
      </c>
      <c r="G20" s="35"/>
      <c r="H20" s="35"/>
      <c r="I20" s="9"/>
      <c r="J20" s="14"/>
      <c r="K20" s="2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35">
      <c r="A21" s="13"/>
      <c r="B21" s="39" t="str">
        <f>IF(OR(D18="",D19="",D20=""),"","↓")</f>
        <v/>
      </c>
      <c r="C21" s="39"/>
      <c r="D21" s="39"/>
      <c r="E21" s="39"/>
      <c r="F21" s="39"/>
      <c r="G21" s="39"/>
      <c r="H21" s="39"/>
      <c r="I21" s="10"/>
      <c r="J21" s="14"/>
      <c r="K21" s="23" t="s">
        <v>70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8.5" x14ac:dyDescent="0.45">
      <c r="A22" s="13"/>
      <c r="B22" s="36" t="s">
        <v>29</v>
      </c>
      <c r="C22" s="50"/>
      <c r="D22" s="50"/>
      <c r="E22" s="50"/>
      <c r="F22" s="50"/>
      <c r="G22" s="50"/>
      <c r="H22" s="50"/>
      <c r="I22" s="1"/>
      <c r="J22" s="14"/>
      <c r="K22" s="15" t="s">
        <v>49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35">
      <c r="A23" s="13"/>
      <c r="B23" s="34" t="s">
        <v>13</v>
      </c>
      <c r="C23" s="34"/>
      <c r="D23" s="54"/>
      <c r="E23" s="54"/>
      <c r="F23" s="35" t="str">
        <f>IF(D23="",IF(OR(D18="",D19="",D20=""),"","&lt;-- scegliere dal menù a tendina (click per aprire"),"OK, puoi proseguire")</f>
        <v/>
      </c>
      <c r="G23" s="35"/>
      <c r="H23" s="35"/>
      <c r="I23" s="1"/>
      <c r="J23" s="14"/>
      <c r="K23" s="1" t="s">
        <v>50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35">
      <c r="A24" s="1"/>
      <c r="B24" s="33" t="s">
        <v>26</v>
      </c>
      <c r="C24" s="33"/>
      <c r="D24" s="33"/>
      <c r="E24" s="33"/>
      <c r="F24" s="33"/>
      <c r="G24" s="33"/>
      <c r="H24" s="33"/>
      <c r="I24" s="10"/>
      <c r="J24" s="14"/>
      <c r="K24" s="1" t="s">
        <v>84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8.5" x14ac:dyDescent="0.45">
      <c r="A25" s="1"/>
      <c r="B25" s="51" t="s">
        <v>33</v>
      </c>
      <c r="C25" s="51"/>
      <c r="D25" s="51"/>
      <c r="E25" s="51"/>
      <c r="F25" s="51"/>
      <c r="G25" s="51"/>
      <c r="H25" s="51"/>
      <c r="I25" s="1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35">
      <c r="A26" s="1"/>
      <c r="B26" s="47" t="s">
        <v>14</v>
      </c>
      <c r="C26" s="47"/>
      <c r="D26" s="41"/>
      <c r="E26" s="41"/>
      <c r="F26" s="41"/>
      <c r="G26" s="35" t="str">
        <f>IF(D26="",IF($D$23="","","&lt;--Compila"),"OK")</f>
        <v/>
      </c>
      <c r="H26" s="35"/>
      <c r="I26" s="1"/>
      <c r="J26" s="14"/>
      <c r="K26" s="1" t="s">
        <v>51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35">
      <c r="A27" s="1"/>
      <c r="B27" s="47" t="s">
        <v>15</v>
      </c>
      <c r="C27" s="47"/>
      <c r="D27" s="41"/>
      <c r="E27" s="41"/>
      <c r="F27" s="41"/>
      <c r="G27" s="35" t="str">
        <f>IF(D27="",IF($D$23="","","&lt;--Compila"),"OK")</f>
        <v/>
      </c>
      <c r="H27" s="35"/>
      <c r="I27" s="1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35">
      <c r="A28" s="1"/>
      <c r="B28" s="47" t="s">
        <v>16</v>
      </c>
      <c r="C28" s="47"/>
      <c r="D28" s="42"/>
      <c r="E28" s="41"/>
      <c r="F28" s="41"/>
      <c r="G28" s="35" t="str">
        <f>IF(D28="",IF($D$23="","","&lt;--Compila"),"OK")</f>
        <v/>
      </c>
      <c r="H28" s="35"/>
      <c r="I28" s="1"/>
      <c r="J28" s="14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35">
      <c r="A29" s="1"/>
      <c r="B29" s="47" t="s">
        <v>17</v>
      </c>
      <c r="C29" s="47"/>
      <c r="D29" s="41"/>
      <c r="E29" s="41"/>
      <c r="F29" s="41"/>
      <c r="G29" s="35" t="str">
        <f>IF(D29="",IF($D$23="","","&lt;--Compila"),"OK")</f>
        <v/>
      </c>
      <c r="H29" s="35"/>
      <c r="I29" s="1"/>
      <c r="J29" s="14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35">
      <c r="A30" s="1"/>
      <c r="B30" s="39" t="s">
        <v>26</v>
      </c>
      <c r="C30" s="39"/>
      <c r="D30" s="39"/>
      <c r="E30" s="39"/>
      <c r="F30" s="39"/>
      <c r="G30" s="39"/>
      <c r="H30" s="39"/>
      <c r="I30" s="10"/>
      <c r="J30" s="14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8.5" x14ac:dyDescent="0.45">
      <c r="A31" s="1"/>
      <c r="B31" s="36" t="s">
        <v>34</v>
      </c>
      <c r="C31" s="36"/>
      <c r="D31" s="36"/>
      <c r="E31" s="36"/>
      <c r="F31" s="36"/>
      <c r="G31" s="36"/>
      <c r="H31" s="36"/>
      <c r="I31" s="1"/>
      <c r="J31" s="14"/>
      <c r="K31" s="20" t="s">
        <v>52</v>
      </c>
      <c r="L31" s="1"/>
      <c r="M31" s="1"/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35">
      <c r="A32" s="1"/>
      <c r="B32" s="38" t="s">
        <v>18</v>
      </c>
      <c r="C32" s="38"/>
      <c r="D32" s="55"/>
      <c r="E32" s="55"/>
      <c r="F32" s="43" t="str">
        <f>IF(D32="","&lt;-- scegliere dal menù a tendina (click per aprire)","OK")</f>
        <v>&lt;-- scegliere dal menù a tendina (click per aprire)</v>
      </c>
      <c r="G32" s="43"/>
      <c r="H32" s="43"/>
      <c r="I32" s="1"/>
      <c r="J32" s="14"/>
      <c r="K32" s="19" t="s">
        <v>53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35">
      <c r="A33" s="1"/>
      <c r="B33" s="38" t="s">
        <v>55</v>
      </c>
      <c r="C33" s="38"/>
      <c r="D33" s="37"/>
      <c r="E33" s="37"/>
      <c r="F33" s="37"/>
      <c r="G33" s="35" t="str">
        <f>IF(D33="","&lt;--Compila","OK")</f>
        <v>&lt;--Compila</v>
      </c>
      <c r="H33" s="35"/>
      <c r="I33" s="1"/>
      <c r="J33" s="14"/>
      <c r="K33" s="19" t="s">
        <v>54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35">
      <c r="A34" s="1"/>
      <c r="B34" s="38" t="s">
        <v>20</v>
      </c>
      <c r="C34" s="38"/>
      <c r="D34" s="37"/>
      <c r="E34" s="37"/>
      <c r="F34" s="37"/>
      <c r="G34" s="35" t="str">
        <f t="shared" ref="G34:G36" si="0">IF(D34="","&lt;--Compila","OK")</f>
        <v>&lt;--Compila</v>
      </c>
      <c r="H34" s="35"/>
      <c r="I34" s="1"/>
      <c r="J34" s="14"/>
      <c r="K34" s="19"/>
      <c r="L34" s="1"/>
      <c r="M34" s="1"/>
      <c r="N34" s="1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35">
      <c r="A35" s="1"/>
      <c r="B35" s="38" t="s">
        <v>21</v>
      </c>
      <c r="C35" s="38"/>
      <c r="D35" s="37"/>
      <c r="E35" s="37"/>
      <c r="F35" s="37"/>
      <c r="G35" s="35" t="str">
        <f t="shared" si="0"/>
        <v>&lt;--Compila</v>
      </c>
      <c r="H35" s="35"/>
      <c r="I35" s="1"/>
      <c r="J35" s="14"/>
      <c r="K35" s="19"/>
      <c r="L35" s="1"/>
      <c r="M35" s="1"/>
      <c r="N35" s="1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35">
      <c r="A36" s="1"/>
      <c r="B36" s="38" t="s">
        <v>22</v>
      </c>
      <c r="C36" s="38"/>
      <c r="D36" s="37"/>
      <c r="E36" s="37"/>
      <c r="F36" s="37"/>
      <c r="G36" s="35" t="str">
        <f t="shared" si="0"/>
        <v>&lt;--Compila</v>
      </c>
      <c r="H36" s="35"/>
      <c r="I36" s="1"/>
      <c r="J36" s="14"/>
      <c r="K36" s="19"/>
      <c r="L36" s="1"/>
      <c r="M36" s="1"/>
      <c r="N36" s="1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35">
      <c r="A37" s="1"/>
      <c r="B37" s="38" t="s">
        <v>23</v>
      </c>
      <c r="C37" s="38"/>
      <c r="D37" s="37"/>
      <c r="E37" s="37"/>
      <c r="F37" s="37"/>
      <c r="G37" s="35" t="str">
        <f>IF(D37="","&lt;--Compila","OK")</f>
        <v>&lt;--Compila</v>
      </c>
      <c r="H37" s="35"/>
      <c r="I37" s="1"/>
      <c r="J37" s="14"/>
      <c r="K37" s="19"/>
      <c r="L37" s="1"/>
      <c r="M37" s="1"/>
      <c r="N37" s="2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35">
      <c r="A38" s="1"/>
      <c r="B38" s="38" t="str">
        <f>IF(D32="","",IF(D32="Privato","Codice Fiscale","Partita Iva"))</f>
        <v/>
      </c>
      <c r="C38" s="38"/>
      <c r="D38" s="37"/>
      <c r="E38" s="37"/>
      <c r="F38" s="37"/>
      <c r="G38" s="35" t="str">
        <f>IF(D38="","&lt;--Compila","OK")</f>
        <v>&lt;--Compila</v>
      </c>
      <c r="H38" s="35"/>
      <c r="I38" s="1"/>
      <c r="J38" s="14"/>
      <c r="K38" s="19"/>
      <c r="L38" s="1"/>
      <c r="M38" s="1"/>
      <c r="N38" s="1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35">
      <c r="A39" s="1"/>
      <c r="B39" s="38" t="str">
        <f>IF(D32="","",IF(D32="Privato","",IF(D32="Società","","CodiceFiscale")))</f>
        <v/>
      </c>
      <c r="C39" s="38"/>
      <c r="D39" s="56"/>
      <c r="E39" s="56"/>
      <c r="F39" s="56"/>
      <c r="G39" s="35" t="str">
        <f>IF(D39="","&lt;--Compila","OK")</f>
        <v>&lt;--Compila</v>
      </c>
      <c r="H39" s="35"/>
      <c r="I39" s="1"/>
      <c r="J39" s="14"/>
      <c r="K39" s="19"/>
      <c r="L39" s="1"/>
      <c r="M39" s="1"/>
      <c r="N39" s="1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35">
      <c r="A40" s="1"/>
      <c r="B40" s="33" t="s">
        <v>26</v>
      </c>
      <c r="C40" s="33"/>
      <c r="D40" s="33"/>
      <c r="E40" s="33"/>
      <c r="F40" s="33"/>
      <c r="G40" s="33"/>
      <c r="H40" s="33"/>
      <c r="I40" s="10"/>
      <c r="J40" s="14"/>
      <c r="K40" s="1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8.5" x14ac:dyDescent="0.45">
      <c r="A41" s="1"/>
      <c r="B41" s="53" t="s">
        <v>35</v>
      </c>
      <c r="C41" s="51"/>
      <c r="D41" s="51"/>
      <c r="E41" s="51"/>
      <c r="F41" s="51"/>
      <c r="G41" s="51"/>
      <c r="H41" s="51"/>
      <c r="I41" s="1"/>
      <c r="J41" s="14"/>
      <c r="K41" s="15" t="s">
        <v>56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35">
      <c r="A42" s="1"/>
      <c r="B42" s="30" t="s">
        <v>24</v>
      </c>
      <c r="C42" s="30"/>
      <c r="D42" s="28" t="str">
        <f>IF(OR(D33="",D33="Compilare"),"",CONCATENATE("Aprile 2017 Linz - ",D33))</f>
        <v/>
      </c>
      <c r="E42" s="28"/>
      <c r="F42" s="28"/>
      <c r="G42" s="28"/>
      <c r="H42" s="28"/>
      <c r="I42" s="1"/>
      <c r="J42" s="14"/>
      <c r="K42" s="19" t="s">
        <v>60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35">
      <c r="A43" s="1"/>
      <c r="B43" s="30" t="s">
        <v>25</v>
      </c>
      <c r="C43" s="30"/>
      <c r="D43" s="29" t="s">
        <v>85</v>
      </c>
      <c r="E43" s="29"/>
      <c r="F43" s="29"/>
      <c r="G43" s="29"/>
      <c r="H43" s="29"/>
      <c r="I43" s="1"/>
      <c r="J43" s="14"/>
      <c r="K43" s="19" t="s">
        <v>57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35">
      <c r="A44" s="1"/>
      <c r="B44" s="30" t="s">
        <v>27</v>
      </c>
      <c r="C44" s="30"/>
      <c r="D44" s="30" t="s">
        <v>41</v>
      </c>
      <c r="E44" s="30"/>
      <c r="F44" s="30"/>
      <c r="G44" s="30"/>
      <c r="H44" s="30"/>
      <c r="I44" s="1"/>
      <c r="J44" s="14"/>
      <c r="K44" s="19" t="s">
        <v>58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35">
      <c r="A45" s="1"/>
      <c r="B45" s="30" t="s">
        <v>42</v>
      </c>
      <c r="C45" s="30"/>
      <c r="D45" s="31">
        <f>Foglio2!B23</f>
        <v>0</v>
      </c>
      <c r="E45" s="31"/>
      <c r="F45" s="31"/>
      <c r="G45" s="31"/>
      <c r="H45" s="31"/>
      <c r="I45" s="1"/>
      <c r="J45" s="14"/>
      <c r="K45" s="21" t="s">
        <v>59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35">
      <c r="A46" s="1"/>
      <c r="B46" s="1"/>
      <c r="C46" s="1"/>
      <c r="D46" s="1"/>
      <c r="E46" s="1"/>
      <c r="F46" s="1"/>
      <c r="G46" s="1"/>
      <c r="H46" s="1"/>
      <c r="I46" s="1"/>
      <c r="J46" s="14"/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35">
      <c r="A47" s="1"/>
      <c r="B47" s="32" t="s">
        <v>36</v>
      </c>
      <c r="C47" s="32"/>
      <c r="D47" s="32"/>
      <c r="E47" s="32"/>
      <c r="F47" s="32"/>
      <c r="G47" s="32"/>
      <c r="H47" s="32"/>
      <c r="I47" s="1"/>
      <c r="J47" s="14"/>
      <c r="K47" s="1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2" spans="1:31" x14ac:dyDescent="0.35">
      <c r="A212" s="12"/>
    </row>
    <row r="213" spans="1:31" x14ac:dyDescent="0.35">
      <c r="A213" s="12"/>
    </row>
    <row r="214" spans="1:31" x14ac:dyDescent="0.35">
      <c r="A214" s="12"/>
    </row>
    <row r="215" spans="1:31" x14ac:dyDescent="0.35">
      <c r="A215" s="12"/>
    </row>
    <row r="216" spans="1:31" x14ac:dyDescent="0.35">
      <c r="A216" s="12"/>
    </row>
    <row r="217" spans="1:31" ht="15" customHeight="1" x14ac:dyDescent="0.35">
      <c r="A217" s="12"/>
    </row>
    <row r="218" spans="1:31" hidden="1" x14ac:dyDescent="0.35">
      <c r="A218" s="12" t="s">
        <v>72</v>
      </c>
    </row>
    <row r="219" spans="1:31" hidden="1" x14ac:dyDescent="0.35">
      <c r="A219" s="12" t="s">
        <v>78</v>
      </c>
    </row>
    <row r="220" spans="1:31" hidden="1" x14ac:dyDescent="0.35">
      <c r="A220" s="12" t="s">
        <v>79</v>
      </c>
    </row>
    <row r="221" spans="1:31" hidden="1" x14ac:dyDescent="0.35">
      <c r="A221" s="12" t="s">
        <v>80</v>
      </c>
    </row>
    <row r="222" spans="1:31" hidden="1" x14ac:dyDescent="0.35">
      <c r="A222" s="12" t="s">
        <v>81</v>
      </c>
    </row>
    <row r="223" spans="1:31" x14ac:dyDescent="0.35">
      <c r="A223" s="12"/>
    </row>
    <row r="224" spans="1:31" x14ac:dyDescent="0.35">
      <c r="A224" s="12"/>
    </row>
    <row r="225" spans="1:1" x14ac:dyDescent="0.35">
      <c r="A225" s="12"/>
    </row>
    <row r="226" spans="1:1" x14ac:dyDescent="0.35">
      <c r="A226" s="12"/>
    </row>
    <row r="227" spans="1:1" x14ac:dyDescent="0.35">
      <c r="A227" s="12"/>
    </row>
    <row r="228" spans="1:1" x14ac:dyDescent="0.35">
      <c r="A228" s="12"/>
    </row>
    <row r="229" spans="1:1" x14ac:dyDescent="0.35">
      <c r="A229" s="12"/>
    </row>
  </sheetData>
  <sheetProtection algorithmName="SHA-512" hashValue="4Sw7mp04lT7XnkYdlwkmfRzFqsL2lxodbn7Mx7Aejs3S0VpcA4ZNdKNF5T6zZBco2F/13hNn6i8mpPLsr70R1A==" saltValue="fg3xVaRCAhlKbP3m+XviJQ==" spinCount="100000" sheet="1" objects="1" scenarios="1" selectLockedCells="1"/>
  <mergeCells count="70">
    <mergeCell ref="B41:H41"/>
    <mergeCell ref="B32:C32"/>
    <mergeCell ref="B33:C33"/>
    <mergeCell ref="D23:E23"/>
    <mergeCell ref="D32:E32"/>
    <mergeCell ref="B28:C28"/>
    <mergeCell ref="B29:C29"/>
    <mergeCell ref="B34:C34"/>
    <mergeCell ref="B35:C35"/>
    <mergeCell ref="G26:H26"/>
    <mergeCell ref="G27:H27"/>
    <mergeCell ref="G28:H28"/>
    <mergeCell ref="G29:H29"/>
    <mergeCell ref="D39:F39"/>
    <mergeCell ref="B39:C39"/>
    <mergeCell ref="D37:F37"/>
    <mergeCell ref="B6:H6"/>
    <mergeCell ref="B7:H7"/>
    <mergeCell ref="B26:C26"/>
    <mergeCell ref="B27:C27"/>
    <mergeCell ref="B15:H15"/>
    <mergeCell ref="B21:H21"/>
    <mergeCell ref="B24:H24"/>
    <mergeCell ref="B17:H17"/>
    <mergeCell ref="B22:H22"/>
    <mergeCell ref="B25:H25"/>
    <mergeCell ref="F23:H23"/>
    <mergeCell ref="B18:C18"/>
    <mergeCell ref="B19:C19"/>
    <mergeCell ref="B20:C20"/>
    <mergeCell ref="G37:H37"/>
    <mergeCell ref="B37:C37"/>
    <mergeCell ref="B30:H30"/>
    <mergeCell ref="B14:H14"/>
    <mergeCell ref="D27:F27"/>
    <mergeCell ref="D26:F26"/>
    <mergeCell ref="D28:F28"/>
    <mergeCell ref="D29:F29"/>
    <mergeCell ref="F32:H32"/>
    <mergeCell ref="F18:H18"/>
    <mergeCell ref="D18:E18"/>
    <mergeCell ref="F19:H19"/>
    <mergeCell ref="F20:H20"/>
    <mergeCell ref="D19:E19"/>
    <mergeCell ref="D20:E20"/>
    <mergeCell ref="B40:H40"/>
    <mergeCell ref="B23:C23"/>
    <mergeCell ref="G39:H39"/>
    <mergeCell ref="B31:H31"/>
    <mergeCell ref="D33:F33"/>
    <mergeCell ref="D34:F34"/>
    <mergeCell ref="D35:F35"/>
    <mergeCell ref="D36:F36"/>
    <mergeCell ref="B36:C36"/>
    <mergeCell ref="G33:H33"/>
    <mergeCell ref="G34:H34"/>
    <mergeCell ref="G35:H35"/>
    <mergeCell ref="G36:H36"/>
    <mergeCell ref="B38:C38"/>
    <mergeCell ref="D38:F38"/>
    <mergeCell ref="G38:H38"/>
    <mergeCell ref="D42:H42"/>
    <mergeCell ref="D43:H43"/>
    <mergeCell ref="D44:H44"/>
    <mergeCell ref="D45:H45"/>
    <mergeCell ref="B47:H47"/>
    <mergeCell ref="B45:C45"/>
    <mergeCell ref="B42:C42"/>
    <mergeCell ref="B43:C43"/>
    <mergeCell ref="B44:C44"/>
  </mergeCells>
  <conditionalFormatting sqref="B21:H23">
    <cfRule type="expression" dxfId="43" priority="22">
      <formula>OR($D$18="",$D$19="",$D$20="")</formula>
    </cfRule>
  </conditionalFormatting>
  <conditionalFormatting sqref="B24:B29 D26:D29 G26:G29">
    <cfRule type="expression" dxfId="42" priority="39">
      <formula>$D$23=""</formula>
    </cfRule>
  </conditionalFormatting>
  <conditionalFormatting sqref="B30:H45">
    <cfRule type="expression" dxfId="41" priority="12">
      <formula>OR($D$26="",$D$27="",$D$28="",$D$29="")</formula>
    </cfRule>
  </conditionalFormatting>
  <conditionalFormatting sqref="B22:H22">
    <cfRule type="expression" dxfId="40" priority="59">
      <formula>NOT(OR($D$18="",$D$19="",$D$20=""))</formula>
    </cfRule>
  </conditionalFormatting>
  <conditionalFormatting sqref="B23:E23">
    <cfRule type="expression" dxfId="39" priority="53">
      <formula>NOT(OR($D$18="",$D$19="",$D$20=""))</formula>
    </cfRule>
  </conditionalFormatting>
  <conditionalFormatting sqref="B23:C23">
    <cfRule type="expression" dxfId="38" priority="51">
      <formula>NOT(OR($D$18="",$D$19="",$D$20=""))</formula>
    </cfRule>
  </conditionalFormatting>
  <conditionalFormatting sqref="F23:H23">
    <cfRule type="expression" dxfId="37" priority="50">
      <formula>NOT(OR($D$18="",$D$19="",$D$20=""))</formula>
    </cfRule>
  </conditionalFormatting>
  <conditionalFormatting sqref="B25:H25">
    <cfRule type="expression" dxfId="36" priority="58">
      <formula>NOT($D$23="")</formula>
    </cfRule>
  </conditionalFormatting>
  <conditionalFormatting sqref="B26:C29">
    <cfRule type="expression" dxfId="35" priority="47">
      <formula>NOT($D$23="")</formula>
    </cfRule>
  </conditionalFormatting>
  <conditionalFormatting sqref="G26">
    <cfRule type="expression" dxfId="34" priority="45">
      <formula>NOT($D$26="")</formula>
    </cfRule>
  </conditionalFormatting>
  <conditionalFormatting sqref="B26:F29">
    <cfRule type="expression" dxfId="33" priority="44">
      <formula>NOT($D$23="")</formula>
    </cfRule>
  </conditionalFormatting>
  <conditionalFormatting sqref="G27">
    <cfRule type="expression" dxfId="32" priority="42">
      <formula>NOT($D$27="")</formula>
    </cfRule>
  </conditionalFormatting>
  <conditionalFormatting sqref="G28">
    <cfRule type="expression" dxfId="31" priority="41">
      <formula>NOT($D$28="")</formula>
    </cfRule>
  </conditionalFormatting>
  <conditionalFormatting sqref="G29">
    <cfRule type="expression" dxfId="30" priority="40">
      <formula>NOT($D$29="")</formula>
    </cfRule>
  </conditionalFormatting>
  <conditionalFormatting sqref="B31">
    <cfRule type="expression" dxfId="29" priority="37">
      <formula>NOT(OR($D$26="",$D$27="",$D$28="",$D$29=""))</formula>
    </cfRule>
  </conditionalFormatting>
  <conditionalFormatting sqref="B32:C37">
    <cfRule type="expression" dxfId="28" priority="35">
      <formula>NOT(OR($D$26="",$D$27="",$D$28="",$D$29=""))</formula>
    </cfRule>
  </conditionalFormatting>
  <conditionalFormatting sqref="F32:H32">
    <cfRule type="expression" dxfId="27" priority="34">
      <formula>NOT($D$32="")</formula>
    </cfRule>
  </conditionalFormatting>
  <conditionalFormatting sqref="G33:H33">
    <cfRule type="expression" dxfId="26" priority="33">
      <formula>NOT($D$33="")</formula>
    </cfRule>
  </conditionalFormatting>
  <conditionalFormatting sqref="G34:H34">
    <cfRule type="expression" dxfId="25" priority="32">
      <formula>NOT($D$34="")</formula>
    </cfRule>
  </conditionalFormatting>
  <conditionalFormatting sqref="G35:H35">
    <cfRule type="expression" dxfId="24" priority="31">
      <formula>NOT($D$35="")</formula>
    </cfRule>
  </conditionalFormatting>
  <conditionalFormatting sqref="G36:H36">
    <cfRule type="expression" dxfId="23" priority="30">
      <formula>NOT($D$36="")</formula>
    </cfRule>
  </conditionalFormatting>
  <conditionalFormatting sqref="G37:H37">
    <cfRule type="expression" dxfId="22" priority="29">
      <formula>NOT($D$37="")</formula>
    </cfRule>
  </conditionalFormatting>
  <conditionalFormatting sqref="A23 F23:H23">
    <cfRule type="expression" dxfId="21" priority="48">
      <formula>NOT(OR($D$18="",$D$19="",$D$20=""))</formula>
    </cfRule>
  </conditionalFormatting>
  <conditionalFormatting sqref="B42:C45">
    <cfRule type="expression" dxfId="20" priority="61">
      <formula>NOT(OR($D$32="",$D$33="",$D$34="",$D$35="",$D$36="",$D$37=""))</formula>
    </cfRule>
  </conditionalFormatting>
  <conditionalFormatting sqref="B32:E32 B33:F37">
    <cfRule type="expression" dxfId="19" priority="57">
      <formula>NOT(OR($D$26="",$D$27="",$D$28="",$D$29=""))</formula>
    </cfRule>
  </conditionalFormatting>
  <conditionalFormatting sqref="D32:E32">
    <cfRule type="expression" dxfId="18" priority="21">
      <formula>NOT(OR($D$26="",$D$27="",$D$28="",$D$29=""))</formula>
    </cfRule>
  </conditionalFormatting>
  <conditionalFormatting sqref="B38:H38">
    <cfRule type="expression" dxfId="17" priority="14">
      <formula>$D$32=""</formula>
    </cfRule>
  </conditionalFormatting>
  <conditionalFormatting sqref="B39:H39">
    <cfRule type="expression" dxfId="16" priority="13">
      <formula>OR($D$32="Privato",$D$32="Società",$D$32="")</formula>
    </cfRule>
  </conditionalFormatting>
  <conditionalFormatting sqref="B38:C38">
    <cfRule type="expression" dxfId="15" priority="20">
      <formula>NOT($D$32="")</formula>
    </cfRule>
  </conditionalFormatting>
  <conditionalFormatting sqref="B39:C39">
    <cfRule type="expression" dxfId="14" priority="19">
      <formula>NOT(OR($D$32="Privato",$D$32="Società",$D$32=""))</formula>
    </cfRule>
  </conditionalFormatting>
  <conditionalFormatting sqref="D39:F39">
    <cfRule type="expression" dxfId="13" priority="18">
      <formula>NOT(OR($D$32="Privato",$D$32="Società",$D$32=""))</formula>
    </cfRule>
  </conditionalFormatting>
  <conditionalFormatting sqref="D38:F38">
    <cfRule type="expression" dxfId="12" priority="17">
      <formula>NOT($D$32="")</formula>
    </cfRule>
  </conditionalFormatting>
  <conditionalFormatting sqref="G38:H38">
    <cfRule type="expression" dxfId="11" priority="16">
      <formula>NOT($D$38="")</formula>
    </cfRule>
  </conditionalFormatting>
  <conditionalFormatting sqref="G39">
    <cfRule type="expression" dxfId="10" priority="15">
      <formula>NOT($D$39="")</formula>
    </cfRule>
  </conditionalFormatting>
  <conditionalFormatting sqref="F18">
    <cfRule type="expression" dxfId="9" priority="7">
      <formula>NOT($D$18="")</formula>
    </cfRule>
  </conditionalFormatting>
  <conditionalFormatting sqref="F19">
    <cfRule type="expression" dxfId="8" priority="6">
      <formula>NOT($D$19="")</formula>
    </cfRule>
  </conditionalFormatting>
  <conditionalFormatting sqref="F20">
    <cfRule type="expression" dxfId="7" priority="5">
      <formula>NOT($D$20="")</formula>
    </cfRule>
  </conditionalFormatting>
  <conditionalFormatting sqref="K31:K33">
    <cfRule type="expression" dxfId="6" priority="3">
      <formula>OR($D$26="",$D$27="",$D$28="",$D$29="")</formula>
    </cfRule>
  </conditionalFormatting>
  <conditionalFormatting sqref="K25:K26">
    <cfRule type="expression" dxfId="5" priority="2">
      <formula>$D$23=""</formula>
    </cfRule>
  </conditionalFormatting>
  <conditionalFormatting sqref="K22:K24">
    <cfRule type="expression" dxfId="4" priority="1">
      <formula>OR($D$18="",$D$19="",$D$20="")</formula>
    </cfRule>
  </conditionalFormatting>
  <dataValidations count="7">
    <dataValidation type="list" allowBlank="1" showInputMessage="1" showErrorMessage="1" promptTitle="Associazione" prompt="Clicca sulla freccia verso il basso qui a destra." sqref="D23:E23">
      <formula1>"Possessore Licenza di PC-Crash,Socio AICIS,Socio ASAIS-EVU ITALIA,Nessuna delle precedenti"</formula1>
    </dataValidation>
    <dataValidation type="list" allowBlank="1" showInputMessage="1" showErrorMessage="1" errorTitle="Scelta non valida" error="Seleziona una delle voci dal menù a tendina." promptTitle="Soggetto a cui fatturare" prompt="Clicca sulla freccia verso il basso qui a destra e seleziona la tipologia di soggetto a cui intestare la fattura" sqref="D32:E32">
      <formula1>"Privato,Libero Professionista in regime ordinario o dei minimi,Libero Professionista in regime forfettario,Società"</formula1>
    </dataValidation>
    <dataValidation allowBlank="1" showInputMessage="1" showErrorMessage="1" errorTitle="Indirizzo non valido" error="Perfavore inserisci un indirizzo email valido" sqref="D27:F27"/>
    <dataValidation type="custom" allowBlank="1" showInputMessage="1" showErrorMessage="1" errorTitle="Email non valida." error="Perfavore inserisci un indirizzo email valido" sqref="D28:F28">
      <formula1>IFERROR((SEARCHB(".",D28,SEARCHB("@",D28))),-2)&gt;0</formula1>
    </dataValidation>
    <dataValidation type="list" allowBlank="1" showInputMessage="1" showErrorMessage="1" promptTitle="Tipo di pernottamento" prompt="Clicca sulla freccia verso il basso qui a destra" sqref="D19">
      <formula1>$A$218:$A$222</formula1>
    </dataValidation>
    <dataValidation type="list" allowBlank="1" showInputMessage="1" showErrorMessage="1" promptTitle="Viaggio richiesto?" prompt="Clicca sulla freccia verso il basso qui a destra" sqref="D18:E18">
      <formula1>"Sì (€125),No,"</formula1>
    </dataValidation>
    <dataValidation type="list" allowBlank="1" showInputMessage="1" showErrorMessage="1" promptTitle="Iscrizione ai crash-test?" prompt="Clicca sulla freccia verso il basso qui a destra." sqref="D20:E20">
      <mc:AlternateContent xmlns:x12ac="http://schemas.microsoft.com/office/spreadsheetml/2011/1/ac" xmlns:mc="http://schemas.openxmlformats.org/markup-compatibility/2006">
        <mc:Choice Requires="x12ac">
          <x12ac:list>"Sì (€150 quota piena, €75 quota agevolata)",No</x12ac:list>
        </mc:Choice>
        <mc:Fallback>
          <formula1>"Sì (€150 quota piena, €75 quota agevolata),No"</formula1>
        </mc:Fallback>
      </mc:AlternateContent>
    </dataValidation>
  </dataValidations>
  <hyperlinks>
    <hyperlink ref="K45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id="{00000000-000E-0000-0000-000005000000}">
            <xm:f>Foglio2!$B$39=0</xm:f>
            <x14:dxf>
              <font>
                <color theme="0" tint="-0.24994659260841701"/>
              </font>
              <fill>
                <patternFill>
                  <fgColor theme="0" tint="-0.24994659260841701"/>
                  <bgColor theme="0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B40:H45</xm:sqref>
        </x14:conditionalFormatting>
        <x14:conditionalFormatting xmlns:xm="http://schemas.microsoft.com/office/excel/2006/main">
          <x14:cfRule type="expression" priority="62" id="{00000000-000E-0000-0000-000002000000}">
            <xm:f>Foglio2!$B$39=1</xm:f>
            <x14:dxf>
              <fill>
                <patternFill>
                  <bgColor theme="7" tint="0.79998168889431442"/>
                </patternFill>
              </fill>
            </x14:dxf>
          </x14:cfRule>
          <xm:sqref>B41:H41</xm:sqref>
        </x14:conditionalFormatting>
        <x14:conditionalFormatting xmlns:xm="http://schemas.microsoft.com/office/excel/2006/main">
          <x14:cfRule type="expression" priority="63" id="{00000000-000E-0000-0000-000001000000}">
            <xm:f>Foglio2!$B$39=1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B41:H45</xm:sqref>
        </x14:conditionalFormatting>
        <x14:conditionalFormatting xmlns:xm="http://schemas.microsoft.com/office/excel/2006/main">
          <x14:cfRule type="expression" priority="4" id="{2E1C8C20-48EF-4007-8E91-1F0933979FE6}">
            <xm:f>Foglio2!$B$39=0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K40:K45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19" sqref="B19"/>
    </sheetView>
  </sheetViews>
  <sheetFormatPr defaultRowHeight="14.5" x14ac:dyDescent="0.35"/>
  <cols>
    <col min="1" max="1" width="18.26953125" bestFit="1" customWidth="1"/>
    <col min="2" max="2" width="41.08984375" bestFit="1" customWidth="1"/>
    <col min="5" max="5" width="6.36328125" customWidth="1"/>
    <col min="6" max="6" width="5.90625" customWidth="1"/>
    <col min="7" max="7" width="4.36328125" customWidth="1"/>
    <col min="8" max="8" width="3.90625" customWidth="1"/>
    <col min="11" max="11" width="26.7265625" bestFit="1" customWidth="1"/>
    <col min="12" max="12" width="5.26953125" customWidth="1"/>
  </cols>
  <sheetData>
    <row r="1" spans="1:12" x14ac:dyDescent="0.35">
      <c r="A1" s="36" t="s">
        <v>77</v>
      </c>
      <c r="B1" s="36"/>
      <c r="C1" s="36"/>
      <c r="D1" s="36"/>
      <c r="E1" s="36"/>
      <c r="F1" s="36"/>
      <c r="G1" s="36"/>
      <c r="H1" s="36"/>
      <c r="I1" s="36"/>
      <c r="K1" s="57"/>
      <c r="L1" s="57"/>
    </row>
    <row r="2" spans="1:12" x14ac:dyDescent="0.35">
      <c r="A2" s="58" t="s">
        <v>63</v>
      </c>
      <c r="B2" s="12" t="s">
        <v>82</v>
      </c>
      <c r="I2">
        <v>125</v>
      </c>
      <c r="K2" s="12" t="s">
        <v>32</v>
      </c>
      <c r="L2" s="24">
        <v>150</v>
      </c>
    </row>
    <row r="3" spans="1:12" x14ac:dyDescent="0.35">
      <c r="A3" s="58"/>
      <c r="B3" s="12" t="s">
        <v>71</v>
      </c>
      <c r="I3">
        <v>0</v>
      </c>
      <c r="K3" s="12" t="s">
        <v>30</v>
      </c>
      <c r="L3" s="60">
        <v>75</v>
      </c>
    </row>
    <row r="4" spans="1:12" x14ac:dyDescent="0.35">
      <c r="A4" s="58" t="s">
        <v>65</v>
      </c>
      <c r="B4" s="12" t="s">
        <v>72</v>
      </c>
      <c r="I4">
        <v>0</v>
      </c>
      <c r="K4" s="12" t="s">
        <v>31</v>
      </c>
      <c r="L4" s="60"/>
    </row>
    <row r="5" spans="1:12" x14ac:dyDescent="0.35">
      <c r="A5" s="58"/>
      <c r="B5" s="12" t="s">
        <v>78</v>
      </c>
      <c r="I5">
        <v>260</v>
      </c>
      <c r="K5" s="12" t="s">
        <v>28</v>
      </c>
      <c r="L5" s="60"/>
    </row>
    <row r="6" spans="1:12" x14ac:dyDescent="0.35">
      <c r="A6" s="58"/>
      <c r="B6" s="12" t="s">
        <v>79</v>
      </c>
      <c r="I6">
        <v>190</v>
      </c>
      <c r="K6" s="12"/>
    </row>
    <row r="7" spans="1:12" x14ac:dyDescent="0.35">
      <c r="A7" s="58"/>
      <c r="B7" s="12" t="s">
        <v>80</v>
      </c>
      <c r="I7">
        <v>195</v>
      </c>
      <c r="K7" s="12"/>
    </row>
    <row r="8" spans="1:12" x14ac:dyDescent="0.35">
      <c r="A8" s="58"/>
      <c r="B8" s="12" t="s">
        <v>81</v>
      </c>
      <c r="I8">
        <v>125</v>
      </c>
      <c r="K8" s="12"/>
    </row>
    <row r="9" spans="1:12" x14ac:dyDescent="0.35">
      <c r="A9" s="59" t="s">
        <v>2</v>
      </c>
      <c r="B9" s="12" t="s">
        <v>71</v>
      </c>
      <c r="C9" s="12"/>
      <c r="I9">
        <v>0</v>
      </c>
      <c r="K9" s="12"/>
    </row>
    <row r="10" spans="1:12" x14ac:dyDescent="0.35">
      <c r="A10" s="59"/>
      <c r="B10" s="12" t="s">
        <v>83</v>
      </c>
      <c r="C10" s="12"/>
      <c r="I10">
        <f>IF(B16=0,0,IF(B16=K2,L2,L3))</f>
        <v>0</v>
      </c>
      <c r="K10" s="12"/>
    </row>
    <row r="11" spans="1:12" x14ac:dyDescent="0.35">
      <c r="A11" s="12"/>
      <c r="B11" s="12"/>
      <c r="C11" s="12"/>
      <c r="K11" s="12"/>
    </row>
    <row r="12" spans="1:12" x14ac:dyDescent="0.35">
      <c r="A12" s="61" t="s">
        <v>37</v>
      </c>
      <c r="B12" s="61"/>
    </row>
    <row r="13" spans="1:12" x14ac:dyDescent="0.35">
      <c r="A13" t="s">
        <v>38</v>
      </c>
      <c r="B13" s="25">
        <f>Foglio1!D18</f>
        <v>0</v>
      </c>
    </row>
    <row r="14" spans="1:12" ht="29" x14ac:dyDescent="0.35">
      <c r="A14" t="s">
        <v>73</v>
      </c>
      <c r="B14" s="25">
        <f>Foglio1!D19</f>
        <v>0</v>
      </c>
    </row>
    <row r="15" spans="1:12" x14ac:dyDescent="0.35">
      <c r="A15" t="s">
        <v>39</v>
      </c>
      <c r="B15" s="27">
        <f>Foglio1!D20</f>
        <v>0</v>
      </c>
    </row>
    <row r="16" spans="1:12" x14ac:dyDescent="0.35">
      <c r="A16" t="s">
        <v>76</v>
      </c>
      <c r="B16" s="26">
        <f>Foglio1!D23</f>
        <v>0</v>
      </c>
    </row>
    <row r="18" spans="1:2" x14ac:dyDescent="0.35">
      <c r="A18" s="36" t="s">
        <v>74</v>
      </c>
      <c r="B18" s="36"/>
    </row>
    <row r="19" spans="1:2" x14ac:dyDescent="0.35">
      <c r="A19" t="s">
        <v>39</v>
      </c>
      <c r="B19">
        <f>IF(B15=B9,I9,I10)</f>
        <v>0</v>
      </c>
    </row>
    <row r="20" spans="1:2" x14ac:dyDescent="0.35">
      <c r="A20" t="s">
        <v>38</v>
      </c>
      <c r="B20">
        <f>IF(B13=0,0,IF(B13=B2,I2,I3))</f>
        <v>0</v>
      </c>
    </row>
    <row r="21" spans="1:2" x14ac:dyDescent="0.35">
      <c r="A21" t="s">
        <v>75</v>
      </c>
      <c r="B21">
        <f>IF(B14=0,0,IF(B14=B5,I5,IF(B14=B6,I6,IF(B14=B7,I7,IF(B14=B8,I8,I4)))))</f>
        <v>0</v>
      </c>
    </row>
    <row r="23" spans="1:2" x14ac:dyDescent="0.35">
      <c r="A23" t="s">
        <v>40</v>
      </c>
      <c r="B23">
        <f>B19+B20+B21</f>
        <v>0</v>
      </c>
    </row>
    <row r="26" spans="1:2" x14ac:dyDescent="0.35">
      <c r="A26" s="36" t="s">
        <v>43</v>
      </c>
      <c r="B26" s="36"/>
    </row>
    <row r="27" spans="1:2" x14ac:dyDescent="0.35">
      <c r="A27" t="s">
        <v>18</v>
      </c>
      <c r="B27">
        <f>IF(Foglio1!D32="",0,1)</f>
        <v>0</v>
      </c>
    </row>
    <row r="28" spans="1:2" x14ac:dyDescent="0.35">
      <c r="A28" t="s">
        <v>19</v>
      </c>
      <c r="B28">
        <f>IF(Foglio1!D33="",0,1)</f>
        <v>0</v>
      </c>
    </row>
    <row r="29" spans="1:2" x14ac:dyDescent="0.35">
      <c r="A29" t="s">
        <v>20</v>
      </c>
      <c r="B29">
        <f>IF(Foglio1!D34="",0,1)</f>
        <v>0</v>
      </c>
    </row>
    <row r="30" spans="1:2" x14ac:dyDescent="0.35">
      <c r="A30" t="s">
        <v>21</v>
      </c>
      <c r="B30">
        <f>IF(Foglio1!D35="",0,1)</f>
        <v>0</v>
      </c>
    </row>
    <row r="31" spans="1:2" x14ac:dyDescent="0.35">
      <c r="A31" t="s">
        <v>22</v>
      </c>
      <c r="B31">
        <f>IF(Foglio1!D36="",0,1)</f>
        <v>0</v>
      </c>
    </row>
    <row r="32" spans="1:2" x14ac:dyDescent="0.35">
      <c r="A32" t="s">
        <v>23</v>
      </c>
      <c r="B32">
        <f>IF(Foglio1!D37="",0,1)</f>
        <v>0</v>
      </c>
    </row>
    <row r="33" spans="1:2" x14ac:dyDescent="0.35">
      <c r="A33" t="str">
        <f>Foglio1!B38</f>
        <v/>
      </c>
      <c r="B33">
        <f>IF(Foglio1!D38="",0,1)</f>
        <v>0</v>
      </c>
    </row>
    <row r="34" spans="1:2" x14ac:dyDescent="0.35">
      <c r="A34" t="str">
        <f>Foglio1!B39</f>
        <v/>
      </c>
      <c r="B34">
        <f>IF(A34="",0,IF(Foglio1!D39="",0,1))</f>
        <v>0</v>
      </c>
    </row>
    <row r="36" spans="1:2" x14ac:dyDescent="0.35">
      <c r="A36" t="s">
        <v>45</v>
      </c>
      <c r="B36">
        <f>SUM(B27:B34)</f>
        <v>0</v>
      </c>
    </row>
    <row r="37" spans="1:2" x14ac:dyDescent="0.35">
      <c r="A37" t="s">
        <v>46</v>
      </c>
      <c r="B37">
        <f>IF(OR(Foglio1!D32="Privato",Foglio1!D32="Società",),7,8)</f>
        <v>8</v>
      </c>
    </row>
    <row r="39" spans="1:2" x14ac:dyDescent="0.35">
      <c r="A39" t="s">
        <v>44</v>
      </c>
      <c r="B39">
        <f>IF(B36=B37,1,0)</f>
        <v>0</v>
      </c>
    </row>
  </sheetData>
  <sheetProtection algorithmName="SHA-512" hashValue="xDYYhT6oI95Xj7uKieJUiMIofygxejwEzmGekMsGtppLlHtsP08P4heMb8HtA8fdUuwQ++jPqy1GQ68bdyVJbw==" saltValue="v497hH44NFcHmJ3C5klCCQ==" spinCount="100000" sheet="1" formatCells="0" formatColumns="0" formatRows="0" insertColumns="0" insertRows="0" insertHyperlinks="0" deleteColumns="0" deleteRows="0" sort="0" autoFilter="0" pivotTables="0"/>
  <mergeCells count="9">
    <mergeCell ref="A26:B26"/>
    <mergeCell ref="A1:I1"/>
    <mergeCell ref="K1:L1"/>
    <mergeCell ref="A2:A3"/>
    <mergeCell ref="A4:A8"/>
    <mergeCell ref="A9:A10"/>
    <mergeCell ref="L3:L5"/>
    <mergeCell ref="A12:B12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Del Cesta</dc:creator>
  <cp:lastModifiedBy>Francesco Del Cesta</cp:lastModifiedBy>
  <dcterms:created xsi:type="dcterms:W3CDTF">2017-01-21T10:57:20Z</dcterms:created>
  <dcterms:modified xsi:type="dcterms:W3CDTF">2017-03-03T10:52:43Z</dcterms:modified>
</cp:coreProperties>
</file>